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計算" sheetId="1" state="visible" r:id="rId1"/>
    <sheet name="使い方・前提" sheetId="2" state="visible" r:id="rId2"/>
    <sheet name="例" sheetId="3" state="visible" r:id="rId3"/>
  </sheets>
  <definedNames>
    <definedName name="_xlnm.Print_Area" localSheetId="0">'計算'!$A$1:$C$30</definedName>
    <definedName name="_xlnm.Print_Area" localSheetId="1">'使い方・前提'!$A$1:$D$32</definedName>
    <definedName name="_xlnm.Print_Area" localSheetId="2">'例'!$A$1:$G$25</definedName>
  </definedNames>
  <calcPr calcId="124519" calcMode="auto" fullCalcOnLoad="1" forceFullCalc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Arial Unicode MS"/>
      <b val="1"/>
      <color rgb="00FFFFFF"/>
      <sz val="18"/>
    </font>
    <font>
      <name val="Arial Unicode MS"/>
      <color rgb="001F2937"/>
      <sz val="10"/>
    </font>
    <font>
      <name val="Arial Unicode MS"/>
      <b val="1"/>
      <color rgb="0017324D"/>
      <sz val="12"/>
    </font>
    <font>
      <name val="Arial Unicode MS"/>
      <b val="1"/>
      <color rgb="001F2937"/>
      <sz val="10"/>
    </font>
    <font>
      <name val="Arial Unicode MS"/>
      <color rgb="004B5563"/>
      <sz val="9"/>
    </font>
    <font>
      <name val="Arial Unicode MS"/>
      <b val="1"/>
      <color rgb="001F2937"/>
      <sz val="14"/>
    </font>
    <font>
      <name val="Arial Unicode MS"/>
      <color rgb="0092400E"/>
      <sz val="9"/>
    </font>
    <font>
      <name val="Arial Unicode MS"/>
      <b val="1"/>
      <color rgb="00FFFFFF"/>
      <sz val="10"/>
    </font>
    <font>
      <name val="Arial Unicode MS"/>
      <color rgb="001F2937"/>
      <sz val="9"/>
    </font>
    <font>
      <name val="Calibri"/>
      <family val="2"/>
      <color theme="10"/>
      <sz val="12"/>
      <scheme val="minor"/>
    </font>
    <font>
      <name val="Arial Unicode MS"/>
      <color rgb="002563EB"/>
      <sz val="10"/>
      <u val="single"/>
    </font>
    <font>
      <name val="Arial Unicode MS"/>
      <color rgb="0092400E"/>
      <sz val="10"/>
    </font>
    <font>
      <name val="Arial Unicode MS"/>
      <b val="1"/>
      <color rgb="001F2937"/>
      <sz val="13"/>
    </font>
  </fonts>
  <fills count="8">
    <fill>
      <patternFill/>
    </fill>
    <fill>
      <patternFill patternType="gray125"/>
    </fill>
    <fill>
      <patternFill patternType="solid">
        <fgColor rgb="0017324D"/>
      </patternFill>
    </fill>
    <fill>
      <patternFill patternType="solid">
        <fgColor rgb="00EAF4F8"/>
      </patternFill>
    </fill>
    <fill>
      <patternFill patternType="solid">
        <fgColor rgb="00DDF4EF"/>
      </patternFill>
    </fill>
    <fill>
      <patternFill patternType="solid">
        <fgColor rgb="00FFF4CC"/>
      </patternFill>
    </fill>
    <fill>
      <patternFill patternType="solid">
        <fgColor rgb="00F3F4F6"/>
      </patternFill>
    </fill>
    <fill>
      <patternFill patternType="solid">
        <fgColor rgb="000F766E"/>
      </patternFill>
    </fill>
  </fills>
  <borders count="13">
    <border>
      <left/>
      <right/>
      <top/>
      <bottom/>
      <diagonal/>
    </border>
    <border>
      <bottom style="medium">
        <color rgb="0017324D"/>
      </bottom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/>
      <bottom style="medium">
        <color rgb="0017324D"/>
      </bottom>
      <diagonal/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  <border>
      <left style="thin">
        <color rgb="00D1D5DB"/>
      </left>
      <right/>
      <top/>
      <bottom/>
      <diagonal/>
    </border>
    <border>
      <left/>
      <right style="thin">
        <color rgb="00D1D5DB"/>
      </right>
      <top/>
      <bottom/>
      <diagonal/>
    </border>
    <border>
      <left style="thin">
        <color rgb="00D1D5DB"/>
      </left>
      <right/>
      <top/>
      <bottom style="thin">
        <color rgb="00D1D5DB"/>
      </bottom>
      <diagonal/>
    </border>
    <border>
      <left/>
      <right/>
      <top/>
      <bottom style="thin">
        <color rgb="00D1D5DB"/>
      </bottom>
      <diagonal/>
    </border>
    <border>
      <left/>
      <right style="thin">
        <color rgb="00D1D5DB"/>
      </right>
      <top/>
      <bottom style="thin">
        <color rgb="00D1D5DB"/>
      </bottom>
      <diagonal/>
    </border>
  </borders>
  <cellStyleXfs count="2">
    <xf numFmtId="0" fontId="0" fillId="0" borderId="0"/>
    <xf numFmtId="0" fontId="10" fillId="0" borderId="0"/>
  </cellStyleXfs>
  <cellXfs count="35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3" borderId="0" applyAlignment="1" pivotButton="0" quotePrefix="0" xfId="0">
      <alignment vertical="center" wrapText="1"/>
    </xf>
    <xf numFmtId="0" fontId="3" fillId="4" borderId="1" applyAlignment="1" pivotButton="0" quotePrefix="0" xfId="0">
      <alignment vertical="center"/>
    </xf>
    <xf numFmtId="0" fontId="4" fillId="0" borderId="2" applyAlignment="1" pivotButton="0" quotePrefix="0" xfId="0">
      <alignment vertical="center" wrapText="1"/>
    </xf>
    <xf numFmtId="0" fontId="4" fillId="5" borderId="2" applyAlignment="1" pivotButton="0" quotePrefix="0" xfId="0">
      <alignment vertical="center" wrapText="1"/>
    </xf>
    <xf numFmtId="0" fontId="5" fillId="0" borderId="2" applyAlignment="1" pivotButton="0" quotePrefix="0" xfId="0">
      <alignment vertical="center" wrapText="1"/>
    </xf>
    <xf numFmtId="3" fontId="4" fillId="5" borderId="2" applyAlignment="1" pivotButton="0" quotePrefix="0" xfId="0">
      <alignment vertical="center" wrapText="1"/>
    </xf>
    <xf numFmtId="4" fontId="4" fillId="5" borderId="2" applyAlignment="1" pivotButton="0" quotePrefix="0" xfId="0">
      <alignment vertical="center" wrapText="1"/>
    </xf>
    <xf numFmtId="9" fontId="4" fillId="5" borderId="2" applyAlignment="1" pivotButton="0" quotePrefix="0" xfId="0">
      <alignment vertical="center" wrapText="1"/>
    </xf>
    <xf numFmtId="0" fontId="2" fillId="0" borderId="2" applyAlignment="1" pivotButton="0" quotePrefix="0" xfId="0">
      <alignment vertical="center" wrapText="1"/>
    </xf>
    <xf numFmtId="4" fontId="2" fillId="3" borderId="2" applyAlignment="1" pivotButton="0" quotePrefix="0" xfId="0">
      <alignment vertical="center" wrapText="1"/>
    </xf>
    <xf numFmtId="4" fontId="6" fillId="4" borderId="2" applyAlignment="1" pivotButton="0" quotePrefix="0" xfId="0">
      <alignment vertical="center" wrapText="1"/>
    </xf>
    <xf numFmtId="4" fontId="4" fillId="3" borderId="2" applyAlignment="1" pivotButton="0" quotePrefix="0" xfId="0">
      <alignment vertical="center" wrapText="1"/>
    </xf>
    <xf numFmtId="0" fontId="4" fillId="6" borderId="2" applyAlignment="1" pivotButton="0" quotePrefix="0" xfId="0">
      <alignment vertical="center" wrapText="1"/>
    </xf>
    <xf numFmtId="0" fontId="7" fillId="5" borderId="2" applyAlignment="1" pivotButton="0" quotePrefix="0" xfId="0">
      <alignment vertical="center" wrapText="1"/>
    </xf>
    <xf numFmtId="0" fontId="8" fillId="7" borderId="2" applyAlignment="1" pivotButton="0" quotePrefix="0" xfId="0">
      <alignment vertical="center" wrapText="1"/>
    </xf>
    <xf numFmtId="0" fontId="9" fillId="0" borderId="2" applyAlignment="1" pivotButton="0" quotePrefix="0" xfId="0">
      <alignment vertical="top" wrapText="1"/>
    </xf>
    <xf numFmtId="0" fontId="11" fillId="0" borderId="0" pivotButton="0" quotePrefix="0" xfId="1"/>
    <xf numFmtId="0" fontId="9" fillId="0" borderId="2" applyAlignment="1" pivotButton="0" quotePrefix="0" xfId="0">
      <alignment vertical="center" wrapText="1"/>
    </xf>
    <xf numFmtId="0" fontId="2" fillId="3" borderId="2" applyAlignment="1" pivotButton="0" quotePrefix="0" xfId="0">
      <alignment vertical="center" wrapText="1"/>
    </xf>
    <xf numFmtId="0" fontId="11" fillId="0" borderId="2" applyAlignment="1" pivotButton="0" quotePrefix="0" xfId="1">
      <alignment vertical="center" wrapText="1"/>
    </xf>
    <xf numFmtId="4" fontId="2" fillId="0" borderId="2" applyAlignment="1" pivotButton="0" quotePrefix="0" xfId="0">
      <alignment vertical="center" wrapText="1"/>
    </xf>
    <xf numFmtId="0" fontId="12" fillId="5" borderId="2" applyAlignment="1" pivotButton="0" quotePrefix="0" xfId="0">
      <alignment vertical="center" wrapText="1"/>
    </xf>
    <xf numFmtId="4" fontId="2" fillId="5" borderId="2" applyAlignment="1" pivotButton="0" quotePrefix="0" xfId="0">
      <alignment vertical="center" wrapText="1"/>
    </xf>
    <xf numFmtId="9" fontId="2" fillId="5" borderId="2" applyAlignment="1" pivotButton="0" quotePrefix="0" xfId="0">
      <alignment vertical="center" wrapText="1"/>
    </xf>
    <xf numFmtId="4" fontId="13" fillId="4" borderId="2" applyAlignment="1" pivotButton="0" quotePrefix="0" xfId="0">
      <alignment vertical="center" wrapText="1"/>
    </xf>
    <xf numFmtId="0" fontId="0" fillId="0" borderId="3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4" pivotButton="0" quotePrefix="0" xfId="0"/>
    <xf numFmtId="0" fontId="0" fillId="0" borderId="5" pivotButton="0" quotePrefix="0" xfId="0"/>
    <xf numFmtId="0" fontId="0" fillId="0" borderId="10" pivotButton="0" quotePrefix="0" xfId="0"/>
    <xf numFmtId="0" fontId="0" fillId="0" borderId="11" pivotButton="0" quotePrefix="0" xfId="0"/>
    <xf numFmtId="0" fontId="0" fillId="0" borderId="12" pivotButton="0" quotePrefix="0" xfId="0"/>
  </cellXfs>
  <cellStyles count="2">
    <cellStyle name="Normal" xfId="0" builtinId="0" hidden="0"/>
    <cellStyle name="Hyperlink" xfId="1" builtinId="8" hidden="0"/>
  </cellStyles>
  <dxfs count="4">
    <dxf>
      <fill>
        <patternFill patternType="solid">
          <fgColor rgb="00DCFCE7"/>
        </patternFill>
      </fill>
    </dxf>
    <dxf>
      <fill>
        <patternFill patternType="solid">
          <fgColor rgb="00FEE2E2"/>
        </patternFill>
      </fill>
    </dxf>
    <dxf>
      <font>
        <name val="Arial Unicode MS"/>
        <b val="1"/>
        <color rgb="00166534"/>
      </font>
      <fill>
        <patternFill patternType="solid">
          <fgColor rgb="00DCFCE7"/>
        </patternFill>
      </fill>
    </dxf>
    <dxf>
      <font>
        <name val="Arial Unicode MS"/>
        <b val="1"/>
        <color rgb="00991B1B"/>
      </font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comments/comment1.xml><?xml version="1.0" encoding="utf-8"?>
<comments xmlns="http://schemas.openxmlformats.org/spreadsheetml/2006/main">
  <authors>
    <author>seion.blog</author>
  </authors>
  <commentList>
    <comment ref="B18" authorId="0" shapeId="0">
      <text>
        <t>Pollingのときだけ、稼働日数×1,440分÷間隔で算術上の確認回数を求めます。実測値ではありません。</t>
      </text>
    </comment>
    <comment ref="B20" authorId="0" shapeId="0">
      <text>
        <t>イベント数×（trigger/eventの入力クレジット＋後続の通常非AI operation数）です。AI/高度機能は含めません。</t>
      </text>
    </comment>
    <comment ref="B25" authorId="0" shapeId="0">
      <text>
        <t>バッファ前小計＋バッファ。Free適合や請求額を保証するものではありません。</t>
      </text>
    </comment>
  </commentList>
</comment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make.com/en/pricing" TargetMode="External" Id="rId1" /><Relationship Type="http://schemas.openxmlformats.org/officeDocument/2006/relationships/hyperlink" Target="https://help.make.com/credits" TargetMode="External" Id="rId2" /><Relationship Type="http://schemas.openxmlformats.org/officeDocument/2006/relationships/hyperlink" Target="https://academy-content.make.com/courses/make-basics-modules/04-trigger-modules/" TargetMode="External" Id="rId3" /><Relationship Type="http://schemas.openxmlformats.org/officeDocument/2006/relationships/hyperlink" Target="https://help.make.com/step-10-schedule-your-scenario" TargetMode="External" Id="rId4" /><Relationship Type="http://schemas.openxmlformats.org/officeDocument/2006/relationships/hyperlink" Target="https://help.make.com/webhooks" TargetMode="External" Id="rId5" /><Relationship Type="http://schemas.openxmlformats.org/officeDocument/2006/relationships/hyperlink" Target="https://academy-content.make.com/courses/make-basics-modules/05-scheduling-your-scenario/" TargetMode="External" Id="rId6" /><Relationship Type="http://schemas.openxmlformats.org/officeDocument/2006/relationships/hyperlink" Target="https://www.make.com/?pc=seionblog" TargetMode="External" Id="rId7" 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C30"/>
  <sheetViews>
    <sheetView showGridLines="0" zoomScale="95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3" customWidth="1" min="1" max="1"/>
    <col width="24" customWidth="1" min="2" max="2"/>
    <col width="61" customWidth="1" min="3" max="3"/>
  </cols>
  <sheetData>
    <row r="1" ht="34" customHeight="1">
      <c r="A1" s="1" t="inlineStr">
        <is>
          <t>Makeクレジット計算シート</t>
        </is>
      </c>
    </row>
    <row r="2" ht="32" customHeight="1">
      <c r="A2" s="2" t="inlineStr">
        <is>
          <t>入力値から月間クレジットを算術上で試算します。実測値・請求額・将来の利用可否を保証するものではありません。</t>
        </is>
      </c>
    </row>
    <row r="4" ht="26" customHeight="1">
      <c r="A4" s="3" t="inlineStr">
        <is>
          <t>1. 入力（黄色セルを編集）</t>
        </is>
      </c>
      <c r="B4" s="27" t="n"/>
      <c r="C4" s="27" t="n"/>
    </row>
    <row r="5" ht="32" customHeight="1">
      <c r="A5" s="4" t="inlineStr">
        <is>
          <t>トリガー方式</t>
        </is>
      </c>
      <c r="B5" s="5" t="inlineStr">
        <is>
          <t>Polling</t>
        </is>
      </c>
      <c r="C5" s="6" t="inlineStr">
        <is>
          <t>Polling または Instant/Event</t>
        </is>
      </c>
    </row>
    <row r="6" ht="32" customHeight="1">
      <c r="A6" s="4" t="inlineStr">
        <is>
          <t>稼働日数 / 月</t>
        </is>
      </c>
      <c r="B6" s="7" t="n">
        <v>30</v>
      </c>
      <c r="C6" s="6" t="inlineStr">
        <is>
          <t>0〜31日</t>
        </is>
      </c>
    </row>
    <row r="7" ht="32" customHeight="1">
      <c r="A7" s="4" t="inlineStr">
        <is>
          <t>ポーリング間隔（分）</t>
        </is>
      </c>
      <c r="B7" s="7" t="n">
        <v>60</v>
      </c>
      <c r="C7" s="6" t="inlineStr">
        <is>
          <t>Instant/Eventでは計算に使いません。Freeの最短間隔は15分です。</t>
        </is>
      </c>
    </row>
    <row r="8" ht="32" customHeight="1">
      <c r="A8" s="4" t="inlineStr">
        <is>
          <t>1回のポーリング確認あたりクレジット</t>
        </is>
      </c>
      <c r="B8" s="8" t="n">
        <v>1</v>
      </c>
      <c r="C8" s="6" t="inlineStr">
        <is>
          <t>編集可能な仮定値。使うトリガーモジュールの算定規則を確認してください。</t>
        </is>
      </c>
    </row>
    <row r="9" ht="32" customHeight="1">
      <c r="A9" s="4" t="inlineStr">
        <is>
          <t>想定イベント / 入力bundle数（月）</t>
        </is>
      </c>
      <c r="B9" s="7" t="n">
        <v>100</v>
      </c>
      <c r="C9" s="6" t="inlineStr">
        <is>
          <t>1か月に後続処理へ渡る想定件数</t>
        </is>
      </c>
    </row>
    <row r="10" ht="32" customHeight="1">
      <c r="A10" s="4" t="inlineStr">
        <is>
          <t>1イベントあたりtrigger/eventクレジット</t>
        </is>
      </c>
      <c r="B10" s="8" t="n">
        <v>0</v>
      </c>
      <c r="C10" s="6" t="inlineStr">
        <is>
          <t>モジュール固有の値。Polling確認と重複する場合は0にしてください。</t>
        </is>
      </c>
    </row>
    <row r="11" ht="32" customHeight="1">
      <c r="A11" s="4" t="inlineStr">
        <is>
          <t>1イベントあたり後続の通常非AI operation数</t>
        </is>
      </c>
      <c r="B11" s="7" t="n">
        <v>1</v>
      </c>
      <c r="C11" s="6" t="inlineStr">
        <is>
          <t>通常の非AI appは1 operation = 1 creditという公式説明に基づきます。</t>
        </is>
      </c>
    </row>
    <row r="12" ht="32" customHeight="1">
      <c r="A12" s="4" t="inlineStr">
        <is>
          <t>AI / 高度機能クレジット（月）</t>
        </is>
      </c>
      <c r="B12" s="8" t="n">
        <v>0</v>
      </c>
      <c r="C12" s="6" t="inlineStr">
        <is>
          <t>必ず利用モジュール等から別途入力。通常の1:1へ一般化しません。</t>
        </is>
      </c>
    </row>
    <row r="13" ht="32" customHeight="1">
      <c r="A13" s="4" t="inlineStr">
        <is>
          <t>その他の固定クレジット（月）</t>
        </is>
      </c>
      <c r="B13" s="8" t="n">
        <v>0</v>
      </c>
      <c r="C13" s="6" t="inlineStr">
        <is>
          <t>上記に含まれない既知の月間クレジット</t>
        </is>
      </c>
    </row>
    <row r="14" ht="32" customHeight="1">
      <c r="A14" s="4" t="inlineStr">
        <is>
          <t>リトライ / エラーバッファ</t>
        </is>
      </c>
      <c r="B14" s="9" t="n">
        <v>0.1</v>
      </c>
      <c r="C14" s="6" t="inlineStr">
        <is>
          <t>例: 10%（0%〜100%）</t>
        </is>
      </c>
    </row>
    <row r="17" ht="26" customHeight="1">
      <c r="A17" s="3" t="inlineStr">
        <is>
          <t>2. 試算結果</t>
        </is>
      </c>
      <c r="B17" s="27" t="n"/>
      <c r="C17" s="27" t="n"/>
    </row>
    <row r="18" ht="28" customHeight="1">
      <c r="A18" s="10" t="inlineStr">
        <is>
          <t>ポーリング確認回数 / 月</t>
        </is>
      </c>
      <c r="B18" s="11">
        <f>IF(B5="Polling",IF(B7&gt;0,B6*1440/B7,0),0)</f>
        <v/>
      </c>
      <c r="C18" s="6" t="inlineStr">
        <is>
          <t>回</t>
        </is>
      </c>
    </row>
    <row r="19" ht="28" customHeight="1">
      <c r="A19" s="10" t="inlineStr">
        <is>
          <t>ポーリングクレジット / 月</t>
        </is>
      </c>
      <c r="B19" s="11">
        <f>B18*B8</f>
        <v/>
      </c>
      <c r="C19" s="6" t="inlineStr">
        <is>
          <t>credits</t>
        </is>
      </c>
    </row>
    <row r="20" ht="28" customHeight="1">
      <c r="A20" s="10" t="inlineStr">
        <is>
          <t>イベント / 後続クレジット / 月</t>
        </is>
      </c>
      <c r="B20" s="11">
        <f>B9*(B10+B11)</f>
        <v/>
      </c>
      <c r="C20" s="6" t="inlineStr">
        <is>
          <t>credits</t>
        </is>
      </c>
    </row>
    <row r="21" ht="28" customHeight="1">
      <c r="A21" s="10" t="inlineStr">
        <is>
          <t>AI / 高度機能クレジット（入力値）</t>
        </is>
      </c>
      <c r="B21" s="11">
        <f>B12</f>
        <v/>
      </c>
      <c r="C21" s="6" t="inlineStr">
        <is>
          <t>credits</t>
        </is>
      </c>
    </row>
    <row r="22" ht="28" customHeight="1">
      <c r="A22" s="10" t="inlineStr">
        <is>
          <t>その他の固定クレジット（入力値）</t>
        </is>
      </c>
      <c r="B22" s="11">
        <f>B13</f>
        <v/>
      </c>
      <c r="C22" s="6" t="inlineStr">
        <is>
          <t>credits</t>
        </is>
      </c>
    </row>
    <row r="23" ht="28" customHeight="1">
      <c r="A23" s="10" t="inlineStr">
        <is>
          <t>バッファ前小計</t>
        </is>
      </c>
      <c r="B23" s="11">
        <f>SUM(B19:B22)</f>
        <v/>
      </c>
      <c r="C23" s="6" t="inlineStr">
        <is>
          <t>credits</t>
        </is>
      </c>
    </row>
    <row r="24" ht="28" customHeight="1">
      <c r="A24" s="10" t="inlineStr">
        <is>
          <t>バッファ</t>
        </is>
      </c>
      <c r="B24" s="11">
        <f>B23*B14</f>
        <v/>
      </c>
      <c r="C24" s="6" t="inlineStr">
        <is>
          <t>credits</t>
        </is>
      </c>
    </row>
    <row r="25" ht="28" customHeight="1">
      <c r="A25" s="4" t="inlineStr">
        <is>
          <t>推定合計クレジット / 月</t>
        </is>
      </c>
      <c r="B25" s="12">
        <f>B23+B24</f>
        <v/>
      </c>
      <c r="C25" s="6" t="inlineStr">
        <is>
          <t>credits</t>
        </is>
      </c>
    </row>
    <row r="26" ht="28" customHeight="1">
      <c r="A26" s="10" t="inlineStr">
        <is>
          <t>Free 1,000との差（＋残り / －超過）</t>
        </is>
      </c>
      <c r="B26" s="13">
        <f>1000-B25</f>
        <v/>
      </c>
      <c r="C26" s="6" t="inlineStr">
        <is>
          <t>credits</t>
        </is>
      </c>
    </row>
    <row r="27" ht="34" customHeight="1">
      <c r="A27" s="4" t="inlineStr">
        <is>
          <t>Free内 / 超過の試算表示</t>
        </is>
      </c>
      <c r="B27" s="14">
        <f>IF(B25&lt;=1000,"試算上はFree 1,000クレジット内","試算上はFree 1,000クレジット超過")</f>
        <v/>
      </c>
      <c r="C27" s="6" t="inlineStr"/>
    </row>
    <row r="30" ht="52" customHeight="1">
      <c r="A30" s="15" t="inlineStr">
        <is>
          <t>注意：ここでの結果は入力値に基づく算術上の推定です。実際の消費はモジュール、取得bundle数、AI/高度機能、スケジュール、再試行・エラー等で変わります。正確な利用量はMake上の表示と各モジュールの現行ルールで確認してください。</t>
        </is>
      </c>
      <c r="B30" s="28" t="n"/>
      <c r="C30" s="29" t="n"/>
    </row>
  </sheetData>
  <mergeCells count="5">
    <mergeCell ref="A1:C1"/>
    <mergeCell ref="A17:C17"/>
    <mergeCell ref="A30:C30"/>
    <mergeCell ref="A4:C4"/>
    <mergeCell ref="A2:C2"/>
  </mergeCells>
  <conditionalFormatting sqref="B25">
    <cfRule type="cellIs" priority="1" operator="lessThanOrEqual" dxfId="0">
      <formula>1000</formula>
    </cfRule>
    <cfRule type="cellIs" priority="2" operator="greaterThan" dxfId="1">
      <formula>1000</formula>
    </cfRule>
  </conditionalFormatting>
  <conditionalFormatting sqref="B27">
    <cfRule type="expression" priority="3" dxfId="2">
      <formula>$B$25&lt;=1000</formula>
    </cfRule>
    <cfRule type="expression" priority="4" dxfId="3">
      <formula>$B$25&gt;1000</formula>
    </cfRule>
  </conditionalFormatting>
  <dataValidations count="6">
    <dataValidation sqref="B5" showDropDown="0" showInputMessage="1" showErrorMessage="1" allowBlank="0" errorTitle="選択エラー" error="Polling または Instant/Event を選択してください。" promptTitle="トリガー方式" prompt="定期確認ならPolling、イベント起動ならInstant/Event。" type="list">
      <formula1>"Polling,Instant/Event"</formula1>
    </dataValidation>
    <dataValidation sqref="B6" showDropDown="0" showInputMessage="0" showErrorMessage="1" allowBlank="0" error="0〜31の整数を入力してください。" type="whole" operator="between">
      <formula1>0</formula1>
      <formula2>31</formula2>
    </dataValidation>
    <dataValidation sqref="B7" showDropDown="0" showInputMessage="0" showErrorMessage="1" allowBlank="0" error="1以上の分数を入力してください。" type="decimal" operator="between">
      <formula1>1</formula1>
      <formula2>43200</formula2>
    </dataValidation>
    <dataValidation sqref="B8 B10 B12 B13" showDropDown="0" showInputMessage="0" showErrorMessage="1" allowBlank="0" error="0以上の数値を入力してください。" type="decimal" operator="between">
      <formula1>0</formula1>
      <formula2>1000000000</formula2>
    </dataValidation>
    <dataValidation sqref="B9 B11" showDropDown="0" showInputMessage="0" showErrorMessage="1" allowBlank="0" error="0以上の整数を入力してください。" type="whole" operator="between">
      <formula1>0</formula1>
      <formula2>1000000000</formula2>
    </dataValidation>
    <dataValidation sqref="B14" showDropDown="0" showInputMessage="0" showErrorMessage="1" allowBlank="0" error="0%〜100%の範囲で入力してください。" type="decimal" operator="between">
      <formula1>0</formula1>
      <formula2>1</formula2>
    </dataValidation>
  </dataValidations>
  <pageMargins left="0.75" right="0.75" top="1" bottom="1" header="0.5" footer="0.5"/>
  <pageSetup orientation="portrait" fitToHeight="1" fitToWidth="1"/>
  <headerFooter>
    <oddHeader/>
    <oddFooter>&amp;CMakeクレジット計算シート v1 — 算術上の試算</oddFooter>
    <evenHeader/>
    <evenFooter/>
    <firstHeader/>
    <firstFooter/>
  </headerFooter>
  <legacyDrawing xmlns:r="http://schemas.openxmlformats.org/officeDocument/2006/relationships" r:id="anysvml"/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D32"/>
  <sheetViews>
    <sheetView showGridLines="0" zoomScale="9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29" customWidth="1" min="1" max="1"/>
    <col width="68" customWidth="1" min="2" max="2"/>
    <col width="48" customWidth="1" min="3" max="3"/>
    <col width="24" customWidth="1" min="4" max="4"/>
  </cols>
  <sheetData>
    <row r="1" ht="34" customHeight="1">
      <c r="A1" s="1" t="inlineStr">
        <is>
          <t>使い方・前提</t>
        </is>
      </c>
    </row>
    <row r="2" ht="32" customHeight="1">
      <c r="A2" s="2" t="inlineStr">
        <is>
          <t>根拠日: 2026-09-03。現行の公式情報に基づく説明です。価格・仕様・クレジット算定規則は変更される場合があります。</t>
        </is>
      </c>
    </row>
    <row r="4" ht="26" customHeight="1">
      <c r="A4" s="3" t="inlineStr">
        <is>
          <t>使い方</t>
        </is>
      </c>
      <c r="B4" s="27" t="n"/>
      <c r="C4" s="27" t="n"/>
      <c r="D4" s="27" t="n"/>
    </row>
    <row r="5" ht="36" customHeight="1">
      <c r="A5" s="10" t="inlineStr">
        <is>
          <t>1. 「計算」シートの黄色セルだけを、自分のシナリオに合わせて変更します。</t>
        </is>
      </c>
      <c r="B5" s="28" t="n"/>
      <c r="C5" s="28" t="n"/>
      <c r="D5" s="29" t="n"/>
    </row>
    <row r="6" ht="36" customHeight="1">
      <c r="A6" s="10" t="inlineStr">
        <is>
          <t>2. Pollingは定期確認、Instant/Eventはイベント起動を選びます。Instant/Eventではポーリング確認回数を0として扱います。</t>
        </is>
      </c>
      <c r="B6" s="28" t="n"/>
      <c r="C6" s="28" t="n"/>
      <c r="D6" s="29" t="n"/>
    </row>
    <row r="7" ht="36" customHeight="1">
      <c r="A7" s="10" t="inlineStr">
        <is>
          <t>3. AI/高度機能は通常の1 operation = 1 creditへ一般化せず、Make上の現行表示や利用モジュールの規則から月間値を別入力します。</t>
        </is>
      </c>
      <c r="B7" s="28" t="n"/>
      <c r="C7" s="28" t="n"/>
      <c r="D7" s="29" t="n"/>
    </row>
    <row r="8" ht="36" customHeight="1">
      <c r="A8" s="10" t="inlineStr">
        <is>
          <t>4. 推定合計とFree 1,000クレジットとの差を確認します。表示は算術上の目安で、Free内に収まる保証ではありません。</t>
        </is>
      </c>
      <c r="B8" s="28" t="n"/>
      <c r="C8" s="28" t="n"/>
      <c r="D8" s="29" t="n"/>
    </row>
    <row r="10" ht="26" customHeight="1">
      <c r="A10" s="3" t="inlineStr">
        <is>
          <t>公式根拠と計算上の扱い</t>
        </is>
      </c>
      <c r="B10" s="27" t="n"/>
      <c r="C10" s="27" t="n"/>
      <c r="D10" s="27" t="n"/>
    </row>
    <row r="11">
      <c r="A11" s="16" t="inlineStr">
        <is>
          <t>根拠ID</t>
        </is>
      </c>
      <c r="B11" s="16" t="inlineStr">
        <is>
          <t>事実・前提</t>
        </is>
      </c>
      <c r="C11" s="16" t="inlineStr">
        <is>
          <t>公式ソース</t>
        </is>
      </c>
      <c r="D11" s="16" t="inlineStr">
        <is>
          <t>取得日時（UTC）</t>
        </is>
      </c>
    </row>
    <row r="12" ht="68" customHeight="1">
      <c r="A12" s="17" t="inlineStr">
        <is>
          <t>make-pricing-20260903</t>
        </is>
      </c>
      <c r="B12" s="17" t="inlineStr">
        <is>
          <t>Freeは最大1,000 credits/月。Freeで使える通常スケジュールの最短間隔は15分。15分は選べる最短値で、必須の頻度ではありません。</t>
        </is>
      </c>
      <c r="C12" s="18" t="inlineStr">
        <is>
          <t>https://www.make.com/en/pricing</t>
        </is>
      </c>
      <c r="D12" s="17" t="inlineStr">
        <is>
          <t>2026-09-03T11:48:38Z</t>
        </is>
      </c>
    </row>
    <row r="13" ht="68" customHeight="1">
      <c r="A13" s="17" t="inlineStr">
        <is>
          <t>make-credits-20260903</t>
        </is>
      </c>
      <c r="B13" s="17" t="inlineStr">
        <is>
          <t>通常の非AI appは1 operation = 1 credit。多くは固定型。一部AI/高度機能はtokens・file size・処理時間等で動的に変わり得ます。</t>
        </is>
      </c>
      <c r="C13" s="18" t="inlineStr">
        <is>
          <t>https://help.make.com/credits</t>
        </is>
      </c>
      <c r="D13" s="17" t="inlineStr">
        <is>
          <t>2026-09-03T11:48:38Z</t>
        </is>
      </c>
    </row>
    <row r="14" ht="68" customHeight="1">
      <c r="A14" s="17" t="inlineStr">
        <is>
          <t>make-trigger-modules-20260903</t>
        </is>
      </c>
      <c r="B14" s="17" t="inlineStr">
        <is>
          <t>Polling triggerは一定間隔でappを確認。Instant triggerは定期確認をせず、event発生時にdataがMakeへ送られます。</t>
        </is>
      </c>
      <c r="C14" s="18" t="inlineStr">
        <is>
          <t>https://academy-content.make.com/courses/make-basics-modules/04-trigger-modules/</t>
        </is>
      </c>
      <c r="D14" s="17" t="inlineStr">
        <is>
          <t>2026-09-03T11:48:38Z</t>
        </is>
      </c>
    </row>
    <row r="15" ht="68" customHeight="1">
      <c r="A15" s="17" t="inlineStr">
        <is>
          <t>make-schedule-help-20260903</t>
        </is>
      </c>
      <c r="B15" s="17" t="inlineStr">
        <is>
          <t>公式教材に1時間ごと=24/day=720/30日、1日1回=30/30日の算術例があります。後続module等は別途加算されます。</t>
        </is>
      </c>
      <c r="C15" s="18" t="inlineStr">
        <is>
          <t>https://help.make.com/step-10-schedule-your-scenario</t>
        </is>
      </c>
      <c r="D15" s="17" t="inlineStr">
        <is>
          <t>2026-09-03T11:48:38Z</t>
        </is>
      </c>
    </row>
    <row r="16" ht="68" customHeight="1">
      <c r="A16" s="17" t="inlineStr">
        <is>
          <t>make-webhooks-20260903</t>
        </is>
      </c>
      <c r="B16" s="17" t="inlineStr">
        <is>
          <t>Webhookは通常instant triggerとして動作。ただしqueueを定期処理する設定等では単純なinstant前提から外れるため、構成を確認します。</t>
        </is>
      </c>
      <c r="C16" s="18" t="inlineStr">
        <is>
          <t>https://help.make.com/webhooks</t>
        </is>
      </c>
      <c r="D16" s="17" t="inlineStr">
        <is>
          <t>2026-09-03T11:48:38Z</t>
        </is>
      </c>
    </row>
    <row r="17" ht="68" customHeight="1">
      <c r="A17" s="17" t="inlineStr">
        <is>
          <t>make-schedule-academy-20260903</t>
        </is>
      </c>
      <c r="B17" s="17" t="inlineStr">
        <is>
          <t>Freeのregular interval最短は15分。Immediatelyはinstant triggerで選択します。Every dayも公式のschedule optionです。</t>
        </is>
      </c>
      <c r="C17" s="18" t="inlineStr">
        <is>
          <t>https://academy-content.make.com/courses/make-basics-modules/05-scheduling-your-scenario/</t>
        </is>
      </c>
      <c r="D17" s="17" t="inlineStr">
        <is>
          <t>2026-09-03T11:48:38Z</t>
        </is>
      </c>
    </row>
    <row r="19" ht="26" customHeight="1">
      <c r="A19" s="3" t="inlineStr">
        <is>
          <t>重要な前提・限界</t>
        </is>
      </c>
      <c r="B19" s="27" t="n"/>
      <c r="C19" s="27" t="n"/>
      <c r="D19" s="27" t="n"/>
    </row>
    <row r="20" ht="38" customHeight="1">
      <c r="A20" s="19" t="inlineStr">
        <is>
          <t>• 正確なクレジット消費は、使うmodule、接続方式、機能、処理件数、取得bundle、schedule、retry/error等で変わります。</t>
        </is>
      </c>
      <c r="B20" s="28" t="n"/>
      <c r="C20" s="28" t="n"/>
      <c r="D20" s="29" t="n"/>
    </row>
    <row r="21" ht="38" customHeight="1">
      <c r="A21" s="19" t="inlineStr">
        <is>
          <t>• AI/高度機能はすべて同じ規則ではありません。本シートはAI/高度機能の値を独立入力にし、通常の1 operation = 1 creditを一般化しません。</t>
        </is>
      </c>
      <c r="B21" s="28" t="n"/>
      <c r="C21" s="28" t="n"/>
      <c r="D21" s="29" t="n"/>
    </row>
    <row r="22" ht="38" customHeight="1">
      <c r="A22" s="19" t="inlineStr">
        <is>
          <t>• Pollingの確認回数は「稼働日数×1,440分÷間隔」の算術上の推定です。15分・60分・1日1回の例も実測値ではありません。</t>
        </is>
      </c>
      <c r="B22" s="28" t="n"/>
      <c r="C22" s="28" t="n"/>
      <c r="D22" s="29" t="n"/>
    </row>
    <row r="23" ht="38" customHeight="1">
      <c r="A23" s="19" t="inlineStr">
        <is>
          <t>• trigger/event creditsはmodule固有です。Polling確認クレジットと重複する場合は0にするなど、使う構成に合わせて入力してください。</t>
        </is>
      </c>
      <c r="B23" s="28" t="n"/>
      <c r="C23" s="28" t="n"/>
      <c r="D23" s="29" t="n"/>
    </row>
    <row r="24" ht="38" customHeight="1">
      <c r="A24" s="19" t="inlineStr">
        <is>
          <t>• Free 1,000との差とFree内/超過の表示は入力値に基づく試算であり、プラン適合、請求額、将来の仕様を保証しません。</t>
        </is>
      </c>
      <c r="B24" s="28" t="n"/>
      <c r="C24" s="28" t="n"/>
      <c r="D24" s="29" t="n"/>
    </row>
    <row r="26" ht="26" customHeight="1">
      <c r="A26" s="3" t="inlineStr">
        <is>
          <t>プライバシーとファイル仕様</t>
        </is>
      </c>
      <c r="B26" s="27" t="n"/>
      <c r="C26" s="27" t="n"/>
      <c r="D26" s="27" t="n"/>
    </row>
    <row r="27" ht="38" customHeight="1">
      <c r="A27" s="20" t="inlineStr">
        <is>
          <t>このworkbook自体は、入力した計算値をworkbook外へ送信しません。マクロ、外部データ接続、remote formula、個人情報を集めるformや仕組みは含みません。入力値はファイル内のcellに保存されます。使用する表計算softwareやcloud保存先の同期・telemetry・共有設定は本workbookの範囲外です。</t>
        </is>
      </c>
      <c r="B27" s="30" t="n"/>
      <c r="C27" s="30" t="n"/>
      <c r="D27" s="31" t="n"/>
    </row>
    <row r="28" ht="38" customHeight="1">
      <c r="A28" s="32" t="n"/>
      <c r="B28" s="33" t="n"/>
      <c r="C28" s="33" t="n"/>
      <c r="D28" s="34" t="n"/>
    </row>
    <row r="30" ht="26" customHeight="1">
      <c r="A30" s="3" t="inlineStr">
        <is>
          <t>Make公式サイト</t>
        </is>
      </c>
      <c r="B30" s="27" t="n"/>
      <c r="C30" s="27" t="n"/>
      <c r="D30" s="27" t="n"/>
    </row>
    <row r="31" ht="38" customHeight="1">
      <c r="A31" s="15" t="inlineStr">
        <is>
          <t>この記事にはMakeのアフィリエイトリンクを含みます。リンク経由で契約されると、当サイトが報酬を受け取る場合があります。</t>
        </is>
      </c>
      <c r="B31" s="28" t="n"/>
      <c r="C31" s="28" t="n"/>
      <c r="D31" s="29" t="n"/>
    </row>
    <row r="32" ht="30" customHeight="1">
      <c r="A32" s="21" t="inlineStr">
        <is>
          <t>Make公式サイトを確認する: https://www.make.com/?pc=seionblog</t>
        </is>
      </c>
      <c r="B32" s="28" t="n"/>
      <c r="C32" s="28" t="n"/>
      <c r="D32" s="29" t="n"/>
    </row>
  </sheetData>
  <mergeCells count="19">
    <mergeCell ref="A5:D5"/>
    <mergeCell ref="A23:D23"/>
    <mergeCell ref="A8:D8"/>
    <mergeCell ref="A22:D22"/>
    <mergeCell ref="A4:D4"/>
    <mergeCell ref="A20:D20"/>
    <mergeCell ref="A19:D19"/>
    <mergeCell ref="A10:D10"/>
    <mergeCell ref="A31:D31"/>
    <mergeCell ref="A27:D28"/>
    <mergeCell ref="A30:D30"/>
    <mergeCell ref="A24:D24"/>
    <mergeCell ref="A1:D1"/>
    <mergeCell ref="A6:D6"/>
    <mergeCell ref="A7:D7"/>
    <mergeCell ref="A26:D26"/>
    <mergeCell ref="A21:D21"/>
    <mergeCell ref="A2:D2"/>
    <mergeCell ref="A32:D32"/>
  </mergeCells>
  <hyperlinks>
    <hyperlink xmlns:r="http://schemas.openxmlformats.org/officeDocument/2006/relationships" ref="C12" r:id="rId1"/>
    <hyperlink xmlns:r="http://schemas.openxmlformats.org/officeDocument/2006/relationships" ref="C13" r:id="rId2"/>
    <hyperlink xmlns:r="http://schemas.openxmlformats.org/officeDocument/2006/relationships" ref="C14" r:id="rId3"/>
    <hyperlink xmlns:r="http://schemas.openxmlformats.org/officeDocument/2006/relationships" ref="C15" r:id="rId4"/>
    <hyperlink xmlns:r="http://schemas.openxmlformats.org/officeDocument/2006/relationships" ref="C16" r:id="rId5"/>
    <hyperlink xmlns:r="http://schemas.openxmlformats.org/officeDocument/2006/relationships" ref="C17" r:id="rId6"/>
    <hyperlink xmlns:r="http://schemas.openxmlformats.org/officeDocument/2006/relationships" ref="A32" r:id="rId7"/>
  </hyperlinks>
  <pageMargins left="0.75" right="0.75" top="1" bottom="1" header="0.5" footer="0.5"/>
  <pageSetup orientation="landscape" fitToHeight="3" fitToWidth="1"/>
  <headerFooter>
    <oddHeader/>
    <oddFooter>&amp;CMakeクレジット計算シート v1 — 使い方・前提</oddFooter>
    <evenHeader/>
    <evenFooter/>
    <firstHeader/>
    <firstFooter/>
  </headerFooter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G25"/>
  <sheetViews>
    <sheetView showGridLines="0" zoomScale="95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2" customWidth="1" min="1" max="1"/>
    <col width="18" customWidth="1" min="2" max="2"/>
    <col width="17" customWidth="1" min="3" max="3"/>
    <col width="20" customWidth="1" min="4" max="4"/>
    <col width="21" customWidth="1" min="5" max="5"/>
    <col width="24" customWidth="1" min="6" max="6"/>
    <col width="38" customWidth="1" min="7" max="7"/>
  </cols>
  <sheetData>
    <row r="1" ht="34" customHeight="1">
      <c r="A1" s="1" t="inlineStr">
        <is>
          <t>計算例</t>
        </is>
      </c>
    </row>
    <row r="2" ht="32" customHeight="1">
      <c r="A2" s="2" t="inlineStr">
        <is>
          <t>すべて仮定に基づく算術上の推定であり、実測値ではありません。実際の消費やFree内に収まることを保証しません。</t>
        </is>
      </c>
    </row>
    <row r="4" ht="26" customHeight="1">
      <c r="A4" s="3" t="inlineStr">
        <is>
          <t>Pollingの確認回数（30日、1確認=1 creditと仮定）</t>
        </is>
      </c>
      <c r="B4" s="27" t="n"/>
      <c r="C4" s="27" t="n"/>
      <c r="D4" s="27" t="n"/>
      <c r="E4" s="27" t="n"/>
      <c r="F4" s="27" t="n"/>
      <c r="G4" s="27" t="n"/>
    </row>
    <row r="5">
      <c r="A5" s="16" t="inlineStr">
        <is>
          <t>例</t>
        </is>
      </c>
      <c r="B5" s="16" t="inlineStr">
        <is>
          <t>間隔（分）</t>
        </is>
      </c>
      <c r="C5" s="16" t="inlineStr">
        <is>
          <t>稼働日</t>
        </is>
      </c>
      <c r="D5" s="16" t="inlineStr">
        <is>
          <t>credits / check</t>
        </is>
      </c>
      <c r="E5" s="16" t="inlineStr">
        <is>
          <t>推定checks / 月</t>
        </is>
      </c>
      <c r="F5" s="16" t="inlineStr">
        <is>
          <t>推定polling credits</t>
        </is>
      </c>
      <c r="G5" s="16" t="inlineStr">
        <is>
          <t>区分</t>
        </is>
      </c>
    </row>
    <row r="6" ht="34" customHeight="1">
      <c r="A6" s="10" t="inlineStr">
        <is>
          <t>15分ごと</t>
        </is>
      </c>
      <c r="B6" s="22" t="n">
        <v>15</v>
      </c>
      <c r="C6" s="22" t="n">
        <v>30</v>
      </c>
      <c r="D6" s="22" t="n">
        <v>1</v>
      </c>
      <c r="E6" s="22">
        <f>C6*1440/B6</f>
        <v/>
      </c>
      <c r="F6" s="22">
        <f>E6*D6</f>
        <v/>
      </c>
      <c r="G6" s="10" t="inlineStr">
        <is>
          <t>算術上の試算（実測ではない）</t>
        </is>
      </c>
    </row>
    <row r="7" ht="34" customHeight="1">
      <c r="A7" s="10" t="inlineStr">
        <is>
          <t>60分ごと</t>
        </is>
      </c>
      <c r="B7" s="22" t="n">
        <v>60</v>
      </c>
      <c r="C7" s="22" t="n">
        <v>30</v>
      </c>
      <c r="D7" s="22" t="n">
        <v>1</v>
      </c>
      <c r="E7" s="22">
        <f>C7*1440/B7</f>
        <v/>
      </c>
      <c r="F7" s="22">
        <f>E7*D7</f>
        <v/>
      </c>
      <c r="G7" s="10" t="inlineStr">
        <is>
          <t>算術上の試算（実測ではない）</t>
        </is>
      </c>
    </row>
    <row r="8" ht="34" customHeight="1">
      <c r="A8" s="10" t="inlineStr">
        <is>
          <t>1日1回</t>
        </is>
      </c>
      <c r="B8" s="22" t="n">
        <v>1440</v>
      </c>
      <c r="C8" s="22" t="n">
        <v>30</v>
      </c>
      <c r="D8" s="22" t="n">
        <v>1</v>
      </c>
      <c r="E8" s="22">
        <f>C8*1440/B8</f>
        <v/>
      </c>
      <c r="F8" s="22">
        <f>E8*D8</f>
        <v/>
      </c>
      <c r="G8" s="10" t="inlineStr">
        <is>
          <t>算術上の試算（実測ではない）</t>
        </is>
      </c>
    </row>
    <row r="10" ht="36" customHeight="1">
      <c r="A10" s="23" t="inlineStr">
        <is>
          <t>15分: 30×1,440÷15=2,880、60分: 30×1,440÷60=720、1日1回: 30×1,440÷1,440=30。Freeの15分は選べる最短間隔で、15分ごとに動かす義務ではありません。後続処理、AI/高度機能、retry/error等は別です。</t>
        </is>
      </c>
      <c r="B10" s="30" t="n"/>
      <c r="C10" s="30" t="n"/>
      <c r="D10" s="30" t="n"/>
      <c r="E10" s="30" t="n"/>
      <c r="F10" s="30" t="n"/>
      <c r="G10" s="31" t="n"/>
    </row>
    <row r="11" ht="36" customHeight="1">
      <c r="A11" s="32" t="n"/>
      <c r="B11" s="33" t="n"/>
      <c r="C11" s="33" t="n"/>
      <c r="D11" s="33" t="n"/>
      <c r="E11" s="33" t="n"/>
      <c r="F11" s="33" t="n"/>
      <c r="G11" s="34" t="n"/>
    </row>
    <row r="13" ht="26" customHeight="1">
      <c r="A13" s="3" t="inlineStr">
        <is>
          <t>Instant/Eventの仮想例（module固有値はユーザー仮定）</t>
        </is>
      </c>
      <c r="B13" s="27" t="n"/>
      <c r="C13" s="27" t="n"/>
      <c r="D13" s="27" t="n"/>
      <c r="E13" s="27" t="n"/>
      <c r="F13" s="27" t="n"/>
      <c r="G13" s="27" t="n"/>
    </row>
    <row r="14" ht="30" customHeight="1">
      <c r="A14" s="10" t="inlineStr">
        <is>
          <t>想定events / 月</t>
        </is>
      </c>
      <c r="B14" s="24" t="n">
        <v>300</v>
      </c>
      <c r="C14" s="10" t="inlineStr">
        <is>
          <t>仮定</t>
        </is>
      </c>
      <c r="D14" s="28" t="n"/>
      <c r="E14" s="28" t="n"/>
      <c r="F14" s="28" t="n"/>
      <c r="G14" s="29" t="n"/>
    </row>
    <row r="15" ht="30" customHeight="1">
      <c r="A15" s="10" t="inlineStr">
        <is>
          <t>trigger/event credits / event</t>
        </is>
      </c>
      <c r="B15" s="24" t="n">
        <v>1</v>
      </c>
      <c r="C15" s="10" t="inlineStr">
        <is>
          <t>module固有の仮定。必ず確認</t>
        </is>
      </c>
      <c r="D15" s="28" t="n"/>
      <c r="E15" s="28" t="n"/>
      <c r="F15" s="28" t="n"/>
      <c r="G15" s="29" t="n"/>
    </row>
    <row r="16" ht="30" customHeight="1">
      <c r="A16" s="10" t="inlineStr">
        <is>
          <t>後続の通常非AI operations / event</t>
        </is>
      </c>
      <c r="B16" s="24" t="n">
        <v>2</v>
      </c>
      <c r="C16" s="10" t="inlineStr">
        <is>
          <t>通常非AIの1 operation = 1 credit</t>
        </is>
      </c>
      <c r="D16" s="28" t="n"/>
      <c r="E16" s="28" t="n"/>
      <c r="F16" s="28" t="n"/>
      <c r="G16" s="29" t="n"/>
    </row>
    <row r="17" ht="30" customHeight="1">
      <c r="A17" s="10" t="inlineStr">
        <is>
          <t>AI / 高度機能credits / 月</t>
        </is>
      </c>
      <c r="B17" s="24" t="n">
        <v>0</v>
      </c>
      <c r="C17" s="10" t="inlineStr">
        <is>
          <t>別途入力</t>
        </is>
      </c>
      <c r="D17" s="28" t="n"/>
      <c r="E17" s="28" t="n"/>
      <c r="F17" s="28" t="n"/>
      <c r="G17" s="29" t="n"/>
    </row>
    <row r="18" ht="30" customHeight="1">
      <c r="A18" s="10" t="inlineStr">
        <is>
          <t>その他固定credits / 月</t>
        </is>
      </c>
      <c r="B18" s="24" t="n">
        <v>0</v>
      </c>
      <c r="C18" s="10" t="inlineStr">
        <is>
          <t>別途入力</t>
        </is>
      </c>
      <c r="D18" s="28" t="n"/>
      <c r="E18" s="28" t="n"/>
      <c r="F18" s="28" t="n"/>
      <c r="G18" s="29" t="n"/>
    </row>
    <row r="19" ht="30" customHeight="1">
      <c r="A19" s="10" t="inlineStr">
        <is>
          <t>buffer</t>
        </is>
      </c>
      <c r="B19" s="25" t="n">
        <v>0.1</v>
      </c>
      <c r="C19" s="10" t="inlineStr">
        <is>
          <t>10%の仮定</t>
        </is>
      </c>
      <c r="D19" s="28" t="n"/>
      <c r="E19" s="28" t="n"/>
      <c r="F19" s="28" t="n"/>
      <c r="G19" s="29" t="n"/>
    </row>
    <row r="20" ht="30" customHeight="1">
      <c r="A20" s="10" t="inlineStr">
        <is>
          <t>event / downstream credits</t>
        </is>
      </c>
      <c r="B20" s="11">
        <f>B14*(B15+B16)</f>
        <v/>
      </c>
      <c r="C20" s="10" t="inlineStr">
        <is>
          <t>算術上の試算</t>
        </is>
      </c>
      <c r="D20" s="28" t="n"/>
      <c r="E20" s="28" t="n"/>
      <c r="F20" s="28" t="n"/>
      <c r="G20" s="29" t="n"/>
    </row>
    <row r="21" ht="30" customHeight="1">
      <c r="A21" s="10" t="inlineStr">
        <is>
          <t>buffer credits</t>
        </is>
      </c>
      <c r="B21" s="11">
        <f>(B20+B17+B18)*B19</f>
        <v/>
      </c>
      <c r="C21" s="10" t="inlineStr">
        <is>
          <t>算術上の試算</t>
        </is>
      </c>
      <c r="D21" s="28" t="n"/>
      <c r="E21" s="28" t="n"/>
      <c r="F21" s="28" t="n"/>
      <c r="G21" s="29" t="n"/>
    </row>
    <row r="22" ht="30" customHeight="1">
      <c r="A22" s="10" t="inlineStr">
        <is>
          <t>推定合計credits / 月</t>
        </is>
      </c>
      <c r="B22" s="26">
        <f>B20+B17+B18+B21</f>
        <v/>
      </c>
      <c r="C22" s="10" t="inlineStr">
        <is>
          <t>実測ではない</t>
        </is>
      </c>
      <c r="D22" s="28" t="n"/>
      <c r="E22" s="28" t="n"/>
      <c r="F22" s="28" t="n"/>
      <c r="G22" s="29" t="n"/>
    </row>
    <row r="24" ht="34" customHeight="1">
      <c r="A24" s="20" t="inlineStr">
        <is>
          <t>Instant/Eventでは定期的なpolling checksを0として扱いますが、event受信時のtrigger/moduleや後続処理のcreditsが0になる意味ではありません。この例の1 credit/eventは仮定であり、公式にすべてのinstant triggerへ一般化していません。</t>
        </is>
      </c>
      <c r="B24" s="30" t="n"/>
      <c r="C24" s="30" t="n"/>
      <c r="D24" s="30" t="n"/>
      <c r="E24" s="30" t="n"/>
      <c r="F24" s="30" t="n"/>
      <c r="G24" s="31" t="n"/>
    </row>
    <row r="25" ht="34" customHeight="1">
      <c r="A25" s="32" t="n"/>
      <c r="B25" s="33" t="n"/>
      <c r="C25" s="33" t="n"/>
      <c r="D25" s="33" t="n"/>
      <c r="E25" s="33" t="n"/>
      <c r="F25" s="33" t="n"/>
      <c r="G25" s="34" t="n"/>
    </row>
  </sheetData>
  <mergeCells count="15">
    <mergeCell ref="A13:G13"/>
    <mergeCell ref="C21:G21"/>
    <mergeCell ref="C22:G22"/>
    <mergeCell ref="A1:G1"/>
    <mergeCell ref="A24:G25"/>
    <mergeCell ref="C20:G20"/>
    <mergeCell ref="C16:G16"/>
    <mergeCell ref="C15:G15"/>
    <mergeCell ref="A4:G4"/>
    <mergeCell ref="C19:G19"/>
    <mergeCell ref="A2:G2"/>
    <mergeCell ref="C14:G14"/>
    <mergeCell ref="A10:G11"/>
    <mergeCell ref="C18:G18"/>
    <mergeCell ref="C17:G17"/>
  </mergeCells>
  <pageMargins left="0.75" right="0.75" top="1" bottom="1" header="0.5" footer="0.5"/>
  <pageSetup orientation="landscape" fitToHeight="1" fitToWidth="1"/>
  <headerFooter>
    <oddHeader/>
    <oddFooter>&amp;CMakeクレジット計算シート v1 — 算術例（実測ではない）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seion.blog</dc:creator>
  <dc:title>Makeクレジット計算シート v1</dc:title>
  <dc:description>日本語のMakeクレジット試算workbook。マクロ、外部接続、remote formula、個人情報収集なし。</dc:description>
  <dc:subject>Polling / Instant/Event 月間クレジット算術試算</dc:subject>
  <dcterms:created xsi:type="dcterms:W3CDTF">2026-09-03T00:00:00Z</dcterms:created>
  <dcterms:modified xsi:type="dcterms:W3CDTF">2026-09-03T12:06:32Z</dcterms:modified>
  <cp:lastModifiedBy>seion.blog</cp:lastModifiedBy>
  <cp:keywords>Make, credits, calculator, estimate</cp:keywords>
</cp:coreProperties>
</file>